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eiw-my.sharepoint.com/personal/m_jandrokovic_energieinstitut_net/Documents/Aktuelle Projekte/TJUmrechner/"/>
    </mc:Choice>
  </mc:AlternateContent>
  <xr:revisionPtr revIDLastSave="2" documentId="13_ncr:1_{36B2EECC-052C-4F58-BE5D-240F380E2085}" xr6:coauthVersionLast="47" xr6:coauthVersionMax="47" xr10:uidLastSave="{D16CE9EC-97EB-4BD6-8AAD-9A251147D99E}"/>
  <workbookProtection workbookAlgorithmName="SHA-512" workbookHashValue="c3Y/4vVqV6eW9XLOF4Lvd7XfNPMfINS/5Rwgjd624rxdUzr0a9winZMgkmctksx0/24TbuN76mhpdSnbgBgLoQ==" workbookSaltValue="cXEhKY9rZCaRj/obgIPS8Q==" workbookSpinCount="100000" lockStructure="1"/>
  <bookViews>
    <workbookView xWindow="3210" yWindow="165" windowWidth="23467" windowHeight="15165" xr2:uid="{687C6F7D-D271-4D08-B9D8-F4C881486C3A}"/>
  </bookViews>
  <sheets>
    <sheet name="TJ-Rechner" sheetId="1" r:id="rId1"/>
    <sheet name="Summe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3" i="1"/>
  <c r="B5" i="2" s="1"/>
  <c r="E15" i="1"/>
  <c r="B7" i="2" s="1"/>
  <c r="E17" i="1"/>
  <c r="E16" i="1"/>
  <c r="B8" i="2" s="1"/>
  <c r="E12" i="1"/>
  <c r="B4" i="2" s="1"/>
  <c r="E19" i="1"/>
  <c r="E20" i="1"/>
  <c r="B10" i="2" s="1"/>
  <c r="E21" i="1"/>
  <c r="B11" i="2" s="1"/>
  <c r="E18" i="1"/>
  <c r="B12" i="2" s="1"/>
  <c r="E14" i="1"/>
  <c r="E43" i="1"/>
  <c r="B34" i="2" s="1"/>
  <c r="E42" i="1"/>
  <c r="B33" i="2" s="1"/>
  <c r="E41" i="1"/>
  <c r="B32" i="2" s="1"/>
  <c r="E40" i="1"/>
  <c r="B31" i="2" s="1"/>
  <c r="B22" i="2"/>
  <c r="E32" i="1"/>
  <c r="B23" i="2" s="1"/>
  <c r="E33" i="1"/>
  <c r="B24" i="2" s="1"/>
  <c r="E34" i="1"/>
  <c r="B25" i="2" s="1"/>
  <c r="E35" i="1"/>
  <c r="B26" i="2" s="1"/>
  <c r="E36" i="1"/>
  <c r="B27" i="2" s="1"/>
  <c r="E37" i="1"/>
  <c r="B28" i="2" s="1"/>
  <c r="E38" i="1"/>
  <c r="B29" i="2" s="1"/>
  <c r="E39" i="1"/>
  <c r="B30" i="2" s="1"/>
  <c r="E30" i="1"/>
  <c r="B21" i="2" s="1"/>
  <c r="E28" i="1"/>
  <c r="B19" i="2" s="1"/>
  <c r="E29" i="1"/>
  <c r="B20" i="2" s="1"/>
  <c r="E27" i="1"/>
  <c r="B18" i="2" s="1"/>
  <c r="E23" i="1"/>
  <c r="B14" i="2" s="1"/>
  <c r="E24" i="1"/>
  <c r="B15" i="2" s="1"/>
  <c r="E25" i="1"/>
  <c r="B16" i="2" s="1"/>
  <c r="E26" i="1"/>
  <c r="B17" i="2" s="1"/>
  <c r="E22" i="1"/>
  <c r="B13" i="2" s="1"/>
  <c r="B36" i="2" l="1"/>
  <c r="E45" i="1"/>
</calcChain>
</file>

<file path=xl/sharedStrings.xml><?xml version="1.0" encoding="utf-8"?>
<sst xmlns="http://schemas.openxmlformats.org/spreadsheetml/2006/main" count="159" uniqueCount="68">
  <si>
    <t>Erdgas / Biogas</t>
  </si>
  <si>
    <t>Benzin</t>
  </si>
  <si>
    <t>Diesel / Biodiesel / Heizöl leicht</t>
  </si>
  <si>
    <t>Heizöl schwer</t>
  </si>
  <si>
    <t>Rohöl</t>
  </si>
  <si>
    <t>Raffinerieeinsatz</t>
  </si>
  <si>
    <t>Petroleum / Kerosin</t>
  </si>
  <si>
    <t>Gasöl für Heizzwecke</t>
  </si>
  <si>
    <t>Flüssiggas</t>
  </si>
  <si>
    <t>Sonstige Erdölprodukte</t>
  </si>
  <si>
    <t>Raffinerie-Restgas</t>
  </si>
  <si>
    <t>Hochofengas</t>
  </si>
  <si>
    <t>Tiegelgas</t>
  </si>
  <si>
    <t>Kokereigas</t>
  </si>
  <si>
    <t>Koks / Kokskohle</t>
  </si>
  <si>
    <t>Steinkohle</t>
  </si>
  <si>
    <t>Braunkohle</t>
  </si>
  <si>
    <t>Industrieabfälle</t>
  </si>
  <si>
    <t>Haushaltsabfälle</t>
  </si>
  <si>
    <t>Scheitholz und Brennholz</t>
  </si>
  <si>
    <t>Pellets und Holzbriketts</t>
  </si>
  <si>
    <t>Holzabfälle</t>
  </si>
  <si>
    <t>Holzkohle</t>
  </si>
  <si>
    <t>Ablaugen</t>
  </si>
  <si>
    <t>Deponiegas</t>
  </si>
  <si>
    <t>Klärgas</t>
  </si>
  <si>
    <t>Bioethanol</t>
  </si>
  <si>
    <t>Sonstige Biogene flüssig</t>
  </si>
  <si>
    <t>Sonstige Biogene fest</t>
  </si>
  <si>
    <t>TJ/MWh</t>
  </si>
  <si>
    <t>TJ/1000 Nm³</t>
  </si>
  <si>
    <t>TJ/t</t>
  </si>
  <si>
    <t>MWh</t>
  </si>
  <si>
    <t>Liter</t>
  </si>
  <si>
    <t>Tonnen</t>
  </si>
  <si>
    <t>1 t = 1389 l</t>
  </si>
  <si>
    <t>kg/l</t>
  </si>
  <si>
    <t>Terajoule</t>
  </si>
  <si>
    <r>
      <t xml:space="preserve">Elektrische Energie </t>
    </r>
    <r>
      <rPr>
        <sz val="11"/>
        <color theme="1"/>
        <rFont val="Aptos Slab"/>
        <family val="2"/>
      </rPr>
      <t>(inkl. Strom aus Erneuerbaren)</t>
    </r>
  </si>
  <si>
    <r>
      <t xml:space="preserve">Wärme </t>
    </r>
    <r>
      <rPr>
        <sz val="11"/>
        <color theme="1"/>
        <rFont val="Aptos Slab"/>
        <family val="2"/>
      </rPr>
      <t>(Fern-, Reaktions-, erneuerbare Wärme)</t>
    </r>
  </si>
  <si>
    <t>Verwendete Energieträger:</t>
  </si>
  <si>
    <t>Summe (TJ)</t>
  </si>
  <si>
    <t>Jährlicher Energieeinsatz in Terajoule (TJ)</t>
  </si>
  <si>
    <t>Biodiesel</t>
  </si>
  <si>
    <t xml:space="preserve">Jährlicher Energieeinsatz: </t>
  </si>
  <si>
    <t>Diesel / Heizöl extra leicht</t>
  </si>
  <si>
    <t>Rohöl und NGL</t>
  </si>
  <si>
    <t>Die Inhalte wurden sorgfältig recherchiert, jedoch wird keinerlei Gewähr für die Aktualität, Richtigkeit und Vollständigkeit der bereitgestellten Informationen übernommen.</t>
  </si>
  <si>
    <t>Wirtschaftskammer Österreich, Bundessparte Industrie</t>
  </si>
  <si>
    <t xml:space="preserve">bsi@wko.at   </t>
  </si>
  <si>
    <t xml:space="preserve">Energieinstitut der Wirtschaft GmbH </t>
  </si>
  <si>
    <t xml:space="preserve">office@energieinstitut.net  </t>
  </si>
  <si>
    <t>Industrie - Österreich - WKO</t>
  </si>
  <si>
    <t xml:space="preserve">www.energieinstitut.net </t>
  </si>
  <si>
    <r>
      <t xml:space="preserve">Elektrische Energie </t>
    </r>
    <r>
      <rPr>
        <sz val="10"/>
        <color theme="1"/>
        <rFont val="Aptos Slab"/>
        <family val="2"/>
      </rPr>
      <t>(inkl. Strom aus Erneuerbaren)</t>
    </r>
  </si>
  <si>
    <r>
      <t xml:space="preserve">Wärme </t>
    </r>
    <r>
      <rPr>
        <sz val="10"/>
        <color theme="1"/>
        <rFont val="Aptos Slab"/>
        <family val="2"/>
      </rPr>
      <t>(Fern-, Reaktions-, erneuerbare Wärme)</t>
    </r>
  </si>
  <si>
    <r>
      <t xml:space="preserve">Nm³ </t>
    </r>
    <r>
      <rPr>
        <sz val="9"/>
        <color theme="1"/>
        <rFont val="Aptos Slab"/>
        <family val="2"/>
      </rPr>
      <t>(Normkubikmeter)</t>
    </r>
  </si>
  <si>
    <r>
      <t>Gemäß der</t>
    </r>
    <r>
      <rPr>
        <u/>
        <sz val="10"/>
        <color theme="1"/>
        <rFont val="Aptos Slab"/>
        <family val="2"/>
      </rPr>
      <t xml:space="preserve"> </t>
    </r>
    <r>
      <rPr>
        <u/>
        <sz val="10"/>
        <color theme="1"/>
        <rFont val="Aptos Slab SemiBold"/>
        <family val="2"/>
      </rPr>
      <t>EU-Energieeffizienz-RL (EU) 2023/1791</t>
    </r>
    <r>
      <rPr>
        <sz val="10"/>
        <color theme="1"/>
        <rFont val="Aptos Slab SemiBold"/>
        <family val="2"/>
      </rPr>
      <t>*</t>
    </r>
    <r>
      <rPr>
        <sz val="10"/>
        <color theme="1"/>
        <rFont val="Aptos Slab"/>
        <family val="2"/>
      </rPr>
      <t xml:space="preserve"> werden </t>
    </r>
    <r>
      <rPr>
        <b/>
        <sz val="10"/>
        <color theme="1"/>
        <rFont val="Aptos Slab"/>
        <family val="2"/>
      </rPr>
      <t>(i)</t>
    </r>
    <r>
      <rPr>
        <sz val="10"/>
        <color theme="1"/>
        <rFont val="Aptos Slab"/>
        <family val="2"/>
      </rPr>
      <t xml:space="preserve"> </t>
    </r>
    <r>
      <rPr>
        <b/>
        <sz val="10"/>
        <color theme="1"/>
        <rFont val="Aptos Slab"/>
        <family val="2"/>
      </rPr>
      <t>Unternehmen</t>
    </r>
    <r>
      <rPr>
        <sz val="10"/>
        <color theme="1"/>
        <rFont val="Aptos Slab"/>
        <family val="2"/>
      </rPr>
      <t xml:space="preserve"> mit einem </t>
    </r>
    <r>
      <rPr>
        <b/>
        <sz val="10"/>
        <color theme="1"/>
        <rFont val="Aptos Slab"/>
        <family val="2"/>
      </rPr>
      <t>Energieverbrauch &gt; 85 TJ</t>
    </r>
    <r>
      <rPr>
        <sz val="10"/>
        <color theme="1"/>
        <rFont val="Aptos Slab"/>
        <family val="2"/>
      </rPr>
      <t xml:space="preserve"> (Terajoule) zur Einrichtung eines Energiemanagementsystems, und </t>
    </r>
    <r>
      <rPr>
        <b/>
        <sz val="10"/>
        <color theme="1"/>
        <rFont val="Aptos Slab"/>
        <family val="2"/>
      </rPr>
      <t>(ii) Unternehmen</t>
    </r>
    <r>
      <rPr>
        <sz val="10"/>
        <color theme="1"/>
        <rFont val="Aptos Slab"/>
        <family val="2"/>
      </rPr>
      <t xml:space="preserve"> ohne Energiemanagementsystem und </t>
    </r>
    <r>
      <rPr>
        <b/>
        <sz val="10"/>
        <color theme="1"/>
        <rFont val="Aptos Slab"/>
        <family val="2"/>
      </rPr>
      <t>&gt; 10 TJ</t>
    </r>
    <r>
      <rPr>
        <sz val="10"/>
        <color theme="1"/>
        <rFont val="Aptos Slab"/>
        <family val="2"/>
      </rPr>
      <t xml:space="preserve"> verpflichtet sein, alle 4 Jahre ein Energieaudit durchzuführen. Es kommt auf den durchschnittlichen jährlichen Energieverbrauch der vorangegangenen drei Jahre an und es </t>
    </r>
    <r>
      <rPr>
        <b/>
        <sz val="10"/>
        <color theme="1"/>
        <rFont val="Aptos Slab"/>
        <family val="2"/>
      </rPr>
      <t>werden alle verwendeten Energieträger zusammengenommen</t>
    </r>
    <r>
      <rPr>
        <sz val="10"/>
        <color theme="1"/>
        <rFont val="Aptos Slab"/>
        <family val="2"/>
      </rPr>
      <t>.</t>
    </r>
  </si>
  <si>
    <r>
      <t>*</t>
    </r>
    <r>
      <rPr>
        <u/>
        <vertAlign val="superscript"/>
        <sz val="8"/>
        <color theme="10"/>
        <rFont val="Aptos Slab SemiBold"/>
        <family val="2"/>
      </rPr>
      <t>)</t>
    </r>
    <r>
      <rPr>
        <u/>
        <sz val="10"/>
        <color theme="10"/>
        <rFont val="Aptos Slab SemiBold"/>
        <family val="2"/>
      </rPr>
      <t xml:space="preserve"> EU-Energieeffizienz-RL (EU) 2023/1791 </t>
    </r>
  </si>
  <si>
    <r>
      <t>**</t>
    </r>
    <r>
      <rPr>
        <u/>
        <vertAlign val="superscript"/>
        <sz val="8"/>
        <color theme="10"/>
        <rFont val="Aptos Slab SemiBold"/>
        <family val="2"/>
      </rPr>
      <t>)</t>
    </r>
    <r>
      <rPr>
        <u/>
        <sz val="10"/>
        <color theme="10"/>
        <rFont val="Aptos Slab SemiBold"/>
        <family val="2"/>
      </rPr>
      <t xml:space="preserve"> § 26 Abs 9 NEHG</t>
    </r>
  </si>
  <si>
    <t>***) Statistik Austria: Energiebilanzen</t>
  </si>
  <si>
    <t>Umrechnung in Terajoule</t>
  </si>
  <si>
    <t>März 2026</t>
  </si>
  <si>
    <r>
      <t xml:space="preserve">Durch die Eingabe Ihres Jahresverbrauchs der verwendeten Energieträger erhalten Sie den entsprechenden Wert in </t>
    </r>
    <r>
      <rPr>
        <sz val="10"/>
        <color theme="1"/>
        <rFont val="Aptos Slab SemiBold"/>
        <family val="2"/>
      </rPr>
      <t>Terajoule</t>
    </r>
    <r>
      <rPr>
        <sz val="10"/>
        <color theme="1"/>
        <rFont val="Aptos Slab"/>
        <family val="2"/>
      </rPr>
      <t xml:space="preserve">. Die </t>
    </r>
    <r>
      <rPr>
        <sz val="10"/>
        <color theme="1"/>
        <rFont val="Aptos Slab SemiBold"/>
        <family val="2"/>
      </rPr>
      <t>Umrechnung</t>
    </r>
    <r>
      <rPr>
        <sz val="10"/>
        <color theme="1"/>
        <rFont val="Aptos Slab"/>
        <family val="2"/>
      </rPr>
      <t xml:space="preserve"> erfolgt anhand von Daten der </t>
    </r>
    <r>
      <rPr>
        <u/>
        <sz val="10"/>
        <color theme="1"/>
        <rFont val="Aptos Slab SemiBold"/>
        <family val="2"/>
      </rPr>
      <t>Statistik Austria</t>
    </r>
    <r>
      <rPr>
        <sz val="10"/>
        <color theme="1"/>
        <rFont val="Aptos Slab SemiBold"/>
        <family val="2"/>
      </rPr>
      <t>***</t>
    </r>
    <r>
      <rPr>
        <sz val="10"/>
        <color theme="1"/>
        <rFont val="Aptos Slab"/>
        <family val="2"/>
      </rPr>
      <t xml:space="preserve">. </t>
    </r>
  </si>
  <si>
    <r>
      <t>Die EU-Energieeffizienz-RL wird in Österreich bald umgesetzt werden, und die Unternehmen müssen dann rasch auf diese neuen Verpflichtungen reagieren. Zusätzlich gelten schon jetzt in Österreich Verpflichtungen für Unternehmen mit einem bestimmten Energieverbrauch  - z.B. bei den Entlastungen von der nationalen CO</t>
    </r>
    <r>
      <rPr>
        <vertAlign val="subscript"/>
        <sz val="10"/>
        <color theme="1"/>
        <rFont val="Aptos Slab"/>
        <family val="2"/>
      </rPr>
      <t>2</t>
    </r>
    <r>
      <rPr>
        <sz val="10"/>
        <color theme="1"/>
        <rFont val="Aptos Slab"/>
        <family val="2"/>
      </rPr>
      <t xml:space="preserve">-Steuer nach </t>
    </r>
    <r>
      <rPr>
        <u/>
        <sz val="10"/>
        <color theme="1"/>
        <rFont val="Aptos SemiBold"/>
        <family val="2"/>
      </rPr>
      <t>§ 26 Abs 9 NEHG**</t>
    </r>
    <r>
      <rPr>
        <sz val="10"/>
        <color theme="1"/>
        <rFont val="Aptos Slab"/>
        <family val="2"/>
      </rPr>
      <t xml:space="preserve">. </t>
    </r>
  </si>
  <si>
    <t>Einheit:</t>
  </si>
  <si>
    <t>Terajoule:</t>
  </si>
  <si>
    <r>
      <rPr>
        <sz val="10"/>
        <color theme="1"/>
        <rFont val="Aptos Slab SemiBold"/>
        <family val="2"/>
      </rPr>
      <t>Jahresverbrauch:</t>
    </r>
    <r>
      <rPr>
        <sz val="10"/>
        <color theme="1"/>
        <rFont val="Aptos Slab"/>
        <family val="2"/>
      </rPr>
      <t xml:space="preserve"> </t>
    </r>
    <r>
      <rPr>
        <sz val="10"/>
        <color theme="5" tint="-0.499984740745262"/>
        <rFont val="Aptos Slab SemiBold"/>
        <family val="2"/>
      </rPr>
      <t>Bitte eintragen</t>
    </r>
    <r>
      <rPr>
        <sz val="10"/>
        <color theme="1"/>
        <rFont val="Aptos Slab SemiBold"/>
        <family val="2"/>
      </rPr>
      <t xml:space="preserve"> </t>
    </r>
    <r>
      <rPr>
        <b/>
        <sz val="10"/>
        <color theme="5" tint="-0.499984740745262"/>
        <rFont val="Aptos Slab SemiBold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</si>
</sst>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34" x14ac:knownFonts="1">
    <font>
      <sz val="12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 Slab"/>
      <family val="2"/>
    </font>
    <font>
      <b/>
      <sz val="13"/>
      <color theme="1"/>
      <name val="Aptos Slab"/>
      <family val="2"/>
    </font>
    <font>
      <b/>
      <sz val="11"/>
      <color theme="1"/>
      <name val="Aptos Slab SemiBold"/>
      <family val="2"/>
    </font>
    <font>
      <sz val="11"/>
      <color theme="1"/>
      <name val="Aptos Slab SemiBold"/>
      <family val="2"/>
    </font>
    <font>
      <sz val="17"/>
      <color theme="1"/>
      <name val="Aptos Slab SemiBold"/>
      <family val="2"/>
    </font>
    <font>
      <sz val="14"/>
      <color theme="1"/>
      <name val="Aptos Slab SemiBold"/>
      <family val="2"/>
    </font>
    <font>
      <u/>
      <sz val="12"/>
      <color theme="10"/>
      <name val="Aptos"/>
      <family val="2"/>
    </font>
    <font>
      <sz val="10.5"/>
      <color theme="1"/>
      <name val="Aptos Slab"/>
      <family val="2"/>
    </font>
    <font>
      <sz val="10.5"/>
      <color theme="1"/>
      <name val="Aptos"/>
      <family val="2"/>
    </font>
    <font>
      <b/>
      <sz val="12"/>
      <color theme="1"/>
      <name val="Aptos Slab"/>
      <family val="2"/>
    </font>
    <font>
      <sz val="10.5"/>
      <color theme="1"/>
      <name val="Aptos Narrow"/>
      <family val="2"/>
    </font>
    <font>
      <b/>
      <sz val="12"/>
      <color theme="1"/>
      <name val="Aptos Narrow"/>
      <family val="2"/>
    </font>
    <font>
      <sz val="16"/>
      <color theme="1"/>
      <name val="Aptos Slab SemiBold"/>
      <family val="2"/>
    </font>
    <font>
      <sz val="10"/>
      <color theme="1"/>
      <name val="Aptos Slab"/>
      <family val="2"/>
    </font>
    <font>
      <u/>
      <sz val="10"/>
      <color theme="1"/>
      <name val="Aptos Slab"/>
      <family val="2"/>
    </font>
    <font>
      <b/>
      <sz val="10"/>
      <color theme="1"/>
      <name val="Aptos Slab"/>
      <family val="2"/>
    </font>
    <font>
      <sz val="10"/>
      <color theme="1"/>
      <name val="Aptos Slab SemiBold"/>
      <family val="2"/>
    </font>
    <font>
      <sz val="10"/>
      <color theme="1"/>
      <name val="Aptos"/>
      <family val="2"/>
    </font>
    <font>
      <vertAlign val="subscript"/>
      <sz val="10"/>
      <color theme="1"/>
      <name val="Aptos Slab"/>
      <family val="2"/>
    </font>
    <font>
      <sz val="10"/>
      <color rgb="FF595959"/>
      <name val="Aptos Slab SemiBold"/>
      <family val="2"/>
    </font>
    <font>
      <sz val="9"/>
      <color theme="1"/>
      <name val="Aptos Slab"/>
      <family val="2"/>
    </font>
    <font>
      <b/>
      <sz val="10"/>
      <color theme="1"/>
      <name val="Aptos Slab SemiBold"/>
      <family val="2"/>
    </font>
    <font>
      <sz val="10"/>
      <color theme="1"/>
      <name val="Aptos Narrow"/>
      <family val="2"/>
    </font>
    <font>
      <sz val="12"/>
      <color theme="1"/>
      <name val="Aptos Slab SemiBold"/>
      <family val="2"/>
    </font>
    <font>
      <u/>
      <sz val="10"/>
      <color theme="1"/>
      <name val="Aptos Slab SemiBold"/>
      <family val="2"/>
    </font>
    <font>
      <u/>
      <sz val="10"/>
      <color theme="10"/>
      <name val="Aptos Slab SemiBold"/>
      <family val="2"/>
    </font>
    <font>
      <u/>
      <vertAlign val="superscript"/>
      <sz val="8"/>
      <color theme="10"/>
      <name val="Aptos Slab SemiBold"/>
      <family val="2"/>
    </font>
    <font>
      <u/>
      <sz val="10"/>
      <color theme="1"/>
      <name val="Aptos SemiBold"/>
      <family val="2"/>
    </font>
    <font>
      <sz val="12"/>
      <name val="Aptos Slab SemiBold"/>
      <family val="2"/>
    </font>
    <font>
      <b/>
      <sz val="12"/>
      <color theme="1"/>
      <name val="Aptos Slab SemiBold"/>
      <family val="2"/>
    </font>
    <font>
      <sz val="10"/>
      <color theme="5" tint="-0.499984740745262"/>
      <name val="Aptos Slab SemiBold"/>
      <family val="2"/>
    </font>
    <font>
      <b/>
      <sz val="10"/>
      <color theme="5" tint="-0.499984740745262"/>
      <name val="Aptos Slab SemiBold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5FFE5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ck">
        <color theme="3" tint="0.749992370372631"/>
      </right>
      <top/>
      <bottom/>
      <diagonal/>
    </border>
    <border>
      <left style="thick">
        <color theme="3" tint="0.74999237037263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3" tint="0.74999237037263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3" tint="0.749992370372631"/>
      </left>
      <right style="thick">
        <color theme="7" tint="-0.24994659260841701"/>
      </right>
      <top style="thick">
        <color theme="7" tint="-0.24994659260841701"/>
      </top>
      <bottom style="thick">
        <color theme="3" tint="0.74999237037263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3" tint="0.749992370372631"/>
      </bottom>
      <diagonal/>
    </border>
    <border>
      <left style="thick">
        <color theme="7" tint="-0.24994659260841701"/>
      </left>
      <right style="thick">
        <color theme="3" tint="0.749992370372631"/>
      </right>
      <top style="thick">
        <color theme="7" tint="-0.24994659260841701"/>
      </top>
      <bottom style="thick">
        <color theme="3" tint="0.749992370372631"/>
      </bottom>
      <diagonal/>
    </border>
    <border>
      <left/>
      <right style="thick">
        <color theme="3" tint="0.749992370372631"/>
      </right>
      <top/>
      <bottom style="thick">
        <color theme="7" tint="-0.499984740745262"/>
      </bottom>
      <diagonal/>
    </border>
    <border>
      <left style="thick">
        <color theme="3" tint="0.74999237037263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3" tint="0.749992370372631"/>
      </right>
      <top/>
      <bottom style="thick">
        <color theme="7" tint="-0.24994659260841701"/>
      </bottom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  <border>
      <left/>
      <right/>
      <top style="thick">
        <color theme="3" tint="0.749992370372631"/>
      </top>
      <bottom/>
      <diagonal/>
    </border>
    <border>
      <left/>
      <right/>
      <top style="thick">
        <color theme="3" tint="0.749992370372631"/>
      </top>
      <bottom style="thick">
        <color theme="7" tint="-0.499984740745262"/>
      </bottom>
      <diagonal/>
    </border>
    <border>
      <left style="thick">
        <color theme="3" tint="0.749992370372631"/>
      </left>
      <right style="thick">
        <color theme="3" tint="0.749992370372631"/>
      </right>
      <top/>
      <bottom style="thick">
        <color theme="7" tint="-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vertical="center"/>
    </xf>
    <xf numFmtId="0" fontId="4" fillId="2" borderId="9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right" vertical="center" indent="1"/>
    </xf>
    <xf numFmtId="3" fontId="1" fillId="2" borderId="0" xfId="0" applyNumberFormat="1" applyFont="1" applyFill="1"/>
    <xf numFmtId="0" fontId="1" fillId="2" borderId="0" xfId="0" applyFont="1" applyFill="1" applyAlignment="1">
      <alignment horizontal="left" indent="1"/>
    </xf>
    <xf numFmtId="4" fontId="0" fillId="2" borderId="0" xfId="0" applyNumberFormat="1" applyFill="1"/>
    <xf numFmtId="4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/>
    <xf numFmtId="4" fontId="1" fillId="2" borderId="0" xfId="0" applyNumberFormat="1" applyFont="1" applyFill="1"/>
    <xf numFmtId="0" fontId="1" fillId="2" borderId="13" xfId="0" applyFont="1" applyFill="1" applyBorder="1" applyAlignment="1">
      <alignment horizontal="left" indent="1"/>
    </xf>
    <xf numFmtId="4" fontId="0" fillId="2" borderId="14" xfId="0" applyNumberFormat="1" applyFill="1" applyBorder="1"/>
    <xf numFmtId="4" fontId="3" fillId="2" borderId="1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 wrapText="1" indent="20"/>
    </xf>
    <xf numFmtId="0" fontId="1" fillId="0" borderId="0" xfId="0" applyFont="1" applyAlignment="1">
      <alignment horizontal="left"/>
    </xf>
    <xf numFmtId="0" fontId="7" fillId="0" borderId="0" xfId="0" applyFont="1"/>
    <xf numFmtId="0" fontId="3" fillId="2" borderId="12" xfId="0" applyFont="1" applyFill="1" applyBorder="1" applyAlignment="1">
      <alignment horizontal="right" vertical="center" indent="1"/>
    </xf>
    <xf numFmtId="4" fontId="0" fillId="0" borderId="14" xfId="0" applyNumberFormat="1" applyBorder="1"/>
    <xf numFmtId="0" fontId="0" fillId="2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3" fontId="10" fillId="2" borderId="0" xfId="0" applyNumberFormat="1" applyFont="1" applyFill="1"/>
    <xf numFmtId="0" fontId="11" fillId="2" borderId="12" xfId="0" applyFont="1" applyFill="1" applyBorder="1" applyAlignment="1">
      <alignment horizontal="left" vertical="center" indent="4"/>
    </xf>
    <xf numFmtId="0" fontId="0" fillId="0" borderId="0" xfId="0" applyAlignment="1">
      <alignment horizontal="left"/>
    </xf>
    <xf numFmtId="3" fontId="12" fillId="0" borderId="10" xfId="0" applyNumberFormat="1" applyFont="1" applyBorder="1" applyAlignment="1" applyProtection="1">
      <alignment horizontal="right" vertical="center" indent="1"/>
      <protection locked="0"/>
    </xf>
    <xf numFmtId="0" fontId="8" fillId="0" borderId="0" xfId="1" applyAlignment="1">
      <alignment horizontal="left" vertical="center" indent="5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165" fontId="3" fillId="3" borderId="12" xfId="0" applyNumberFormat="1" applyFont="1" applyFill="1" applyBorder="1" applyAlignment="1">
      <alignment horizontal="right" vertical="center" indent="1"/>
    </xf>
    <xf numFmtId="164" fontId="2" fillId="3" borderId="11" xfId="0" applyNumberFormat="1" applyFont="1" applyFill="1" applyBorder="1" applyAlignment="1">
      <alignment horizontal="right" vertical="center" indent="1"/>
    </xf>
    <xf numFmtId="165" fontId="13" fillId="3" borderId="12" xfId="0" applyNumberFormat="1" applyFont="1" applyFill="1" applyBorder="1" applyAlignment="1">
      <alignment horizontal="right" vertical="center" indent="1"/>
    </xf>
    <xf numFmtId="0" fontId="0" fillId="5" borderId="0" xfId="0" applyFill="1" applyAlignment="1">
      <alignment vertical="center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left" indent="1"/>
    </xf>
    <xf numFmtId="4" fontId="9" fillId="0" borderId="0" xfId="0" applyNumberFormat="1" applyFont="1"/>
    <xf numFmtId="0" fontId="15" fillId="0" borderId="0" xfId="0" applyFont="1"/>
    <xf numFmtId="0" fontId="0" fillId="0" borderId="0" xfId="0" applyAlignment="1">
      <alignment vertical="top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4" fontId="0" fillId="0" borderId="0" xfId="0" applyNumberForma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9" fillId="0" borderId="0" xfId="0" applyNumberFormat="1" applyFont="1" applyAlignment="1">
      <alignment horizontal="left" vertical="top"/>
    </xf>
    <xf numFmtId="0" fontId="18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right" vertical="center" indent="1"/>
    </xf>
    <xf numFmtId="0" fontId="23" fillId="2" borderId="2" xfId="0" applyFont="1" applyFill="1" applyBorder="1" applyAlignment="1">
      <alignment horizontal="right" vertical="center" indent="1"/>
    </xf>
    <xf numFmtId="0" fontId="23" fillId="2" borderId="5" xfId="0" applyFont="1" applyFill="1" applyBorder="1" applyAlignment="1">
      <alignment horizontal="right" vertical="center" indent="1"/>
    </xf>
    <xf numFmtId="3" fontId="24" fillId="0" borderId="3" xfId="0" applyNumberFormat="1" applyFont="1" applyBorder="1" applyAlignment="1" applyProtection="1">
      <alignment horizontal="right" vertical="center" indent="1"/>
      <protection locked="0"/>
    </xf>
    <xf numFmtId="3" fontId="24" fillId="0" borderId="6" xfId="0" applyNumberFormat="1" applyFont="1" applyBorder="1" applyAlignment="1" applyProtection="1">
      <alignment horizontal="right" vertical="center" indent="1"/>
      <protection locked="0"/>
    </xf>
    <xf numFmtId="0" fontId="15" fillId="2" borderId="10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indent="1"/>
    </xf>
    <xf numFmtId="0" fontId="15" fillId="2" borderId="6" xfId="0" applyFont="1" applyFill="1" applyBorder="1" applyAlignment="1">
      <alignment horizontal="left" vertical="center" indent="1"/>
    </xf>
    <xf numFmtId="164" fontId="24" fillId="3" borderId="11" xfId="0" applyNumberFormat="1" applyFont="1" applyFill="1" applyBorder="1" applyAlignment="1">
      <alignment horizontal="right" vertical="center" indent="1"/>
    </xf>
    <xf numFmtId="164" fontId="24" fillId="3" borderId="4" xfId="0" applyNumberFormat="1" applyFont="1" applyFill="1" applyBorder="1" applyAlignment="1">
      <alignment horizontal="right" vertical="center" indent="1"/>
    </xf>
    <xf numFmtId="164" fontId="24" fillId="3" borderId="7" xfId="0" applyNumberFormat="1" applyFont="1" applyFill="1" applyBorder="1" applyAlignment="1">
      <alignment horizontal="right" vertical="center" indent="1"/>
    </xf>
    <xf numFmtId="49" fontId="9" fillId="0" borderId="0" xfId="0" applyNumberFormat="1" applyFont="1"/>
    <xf numFmtId="3" fontId="15" fillId="2" borderId="15" xfId="0" applyNumberFormat="1" applyFont="1" applyFill="1" applyBorder="1" applyAlignment="1">
      <alignment horizontal="center" wrapText="1"/>
    </xf>
    <xf numFmtId="4" fontId="15" fillId="0" borderId="0" xfId="0" applyNumberFormat="1" applyFont="1"/>
    <xf numFmtId="0" fontId="27" fillId="0" borderId="0" xfId="1" applyFont="1" applyAlignment="1">
      <alignment horizontal="left" vertical="top"/>
    </xf>
    <xf numFmtId="0" fontId="27" fillId="0" borderId="0" xfId="1" applyFont="1" applyAlignment="1">
      <alignment horizontal="left" indent="1"/>
    </xf>
    <xf numFmtId="0" fontId="18" fillId="0" borderId="0" xfId="0" applyFont="1"/>
    <xf numFmtId="0" fontId="27" fillId="0" borderId="0" xfId="1" applyFont="1" applyAlignment="1">
      <alignment horizontal="right"/>
    </xf>
    <xf numFmtId="3" fontId="27" fillId="0" borderId="0" xfId="1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4" fontId="27" fillId="0" borderId="0" xfId="1" applyNumberFormat="1" applyFont="1" applyAlignment="1">
      <alignment horizontal="right"/>
    </xf>
    <xf numFmtId="49" fontId="30" fillId="4" borderId="0" xfId="1" applyNumberFormat="1" applyFont="1" applyFill="1" applyAlignment="1">
      <alignment horizontal="left" vertical="center" indent="1"/>
    </xf>
    <xf numFmtId="0" fontId="31" fillId="2" borderId="8" xfId="0" applyFont="1" applyFill="1" applyBorder="1" applyAlignment="1">
      <alignment horizontal="center" vertical="center"/>
    </xf>
    <xf numFmtId="4" fontId="25" fillId="2" borderId="1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9F2FB"/>
      <color rgb="FFE1EFFF"/>
      <color rgb="FFF5FFE5"/>
      <color rgb="FFFCFFF7"/>
      <color rgb="FFEBF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1534991</xdr:colOff>
      <xdr:row>1</xdr:row>
      <xdr:rowOff>237002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58453C4-FFD2-4707-96A9-B126523DFA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1" t="6274" r="3206" b="11594"/>
        <a:stretch>
          <a:fillRect/>
        </a:stretch>
      </xdr:blipFill>
      <xdr:spPr>
        <a:xfrm>
          <a:off x="1" y="0"/>
          <a:ext cx="1644894" cy="566714"/>
        </a:xfrm>
        <a:prstGeom prst="rect">
          <a:avLst/>
        </a:prstGeom>
      </xdr:spPr>
    </xdr:pic>
    <xdr:clientData/>
  </xdr:twoCellAnchor>
  <xdr:twoCellAnchor editAs="oneCell">
    <xdr:from>
      <xdr:col>4</xdr:col>
      <xdr:colOff>718951</xdr:colOff>
      <xdr:row>0</xdr:row>
      <xdr:rowOff>43684</xdr:rowOff>
    </xdr:from>
    <xdr:to>
      <xdr:col>5</xdr:col>
      <xdr:colOff>21980</xdr:colOff>
      <xdr:row>1</xdr:row>
      <xdr:rowOff>219808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07429A-051A-A189-3219-2F63DC6B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9009" y="43684"/>
          <a:ext cx="640193" cy="50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ko.at/oe/industrie/start" TargetMode="External"/><Relationship Id="rId7" Type="http://schemas.openxmlformats.org/officeDocument/2006/relationships/hyperlink" Target="https://www.statistik.at/statistiken/energie-und-umwelt/energie/energiebilanzen" TargetMode="External"/><Relationship Id="rId2" Type="http://schemas.openxmlformats.org/officeDocument/2006/relationships/hyperlink" Target="mailto:office@energieinstitut.net%20%20" TargetMode="External"/><Relationship Id="rId1" Type="http://schemas.openxmlformats.org/officeDocument/2006/relationships/hyperlink" Target="mailto:bsi@wko.at%20%20%20" TargetMode="External"/><Relationship Id="rId6" Type="http://schemas.openxmlformats.org/officeDocument/2006/relationships/hyperlink" Target="https://www.ris.bka.gv.at/eli/bgbl/i/2022/10/P26/NOR40248385?ResultFunctionToken=48edcf9c-69c3-4629-9f69-b78433c7c270&amp;Position=1&amp;SkipToDocumentPage=True&amp;Abfrage=Bundesnormen&amp;Kundmachungsorgan=&amp;Index=&amp;Titel=nehg&amp;Gesetzesnummer=&amp;VonArtikel=&amp;BisArtikel=&amp;VonParagraf=26&amp;BisParagraf=&amp;VonAnlage=&amp;BisAnlage=&amp;Typ=&amp;Kundmachungsnummer=&amp;Unterzeichnungsdatum=&amp;FassungVom=18.03.2026&amp;VonInkrafttretedatum=&amp;BisInkrafttretedatum=&amp;VonAusserkrafttretedatum=&amp;BisAusserkrafttretedatum=&amp;NormabschnittnummerKombination=Und&amp;ImRisSeitVonDatum=&amp;ImRisSeitBisDatum=&amp;ImRisSeit=Undefined&amp;ResultPageSize=100&amp;Suchworte=" TargetMode="External"/><Relationship Id="rId5" Type="http://schemas.openxmlformats.org/officeDocument/2006/relationships/hyperlink" Target="https://eur-lex.europa.eu/legal-content/DE/TXT/?uri=CELEX%3A02023L1791-20230920&amp;qid=1773822377542" TargetMode="External"/><Relationship Id="rId4" Type="http://schemas.openxmlformats.org/officeDocument/2006/relationships/hyperlink" Target="http://www.energieinstitut.net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19B9B-939D-4689-95FF-ED2FA428E20B}">
  <sheetPr codeName="Tabelle1"/>
  <dimension ref="A1:M51"/>
  <sheetViews>
    <sheetView showZeros="0" tabSelected="1" view="pageLayout" topLeftCell="A4" zoomScale="130" zoomScaleNormal="100" zoomScalePageLayoutView="130" workbookViewId="0">
      <selection activeCell="C13" sqref="C13"/>
    </sheetView>
  </sheetViews>
  <sheetFormatPr baseColWidth="10" defaultRowHeight="15.75" x14ac:dyDescent="0.5"/>
  <cols>
    <col min="1" max="1" width="1.3515625" customWidth="1"/>
    <col min="2" max="2" width="39.46875" style="1" customWidth="1"/>
    <col min="3" max="3" width="16.1171875" style="3" customWidth="1"/>
    <col min="4" max="4" width="16.8203125" style="5" customWidth="1"/>
    <col min="5" max="5" width="16.5859375" style="4" customWidth="1"/>
    <col min="6" max="6" width="2" style="4" customWidth="1"/>
    <col min="7" max="8" width="10.64453125" hidden="1" customWidth="1"/>
    <col min="9" max="9" width="8.52734375" hidden="1" customWidth="1"/>
    <col min="10" max="10" width="4.87890625" hidden="1" customWidth="1"/>
    <col min="13" max="13" width="91.41015625" customWidth="1"/>
  </cols>
  <sheetData>
    <row r="1" spans="1:13" ht="25.9" customHeight="1" x14ac:dyDescent="0.5">
      <c r="A1" s="85" t="s">
        <v>44</v>
      </c>
      <c r="B1" s="85"/>
      <c r="C1" s="85"/>
      <c r="D1" s="85"/>
      <c r="E1" s="85"/>
      <c r="F1" s="85"/>
    </row>
    <row r="2" spans="1:13" ht="20.350000000000001" customHeight="1" x14ac:dyDescent="0.5">
      <c r="A2" s="86" t="s">
        <v>61</v>
      </c>
      <c r="B2" s="86"/>
      <c r="C2" s="86"/>
      <c r="D2" s="86"/>
      <c r="E2" s="86"/>
      <c r="F2" s="86"/>
    </row>
    <row r="3" spans="1:13" ht="8.5500000000000007" customHeight="1" x14ac:dyDescent="0.5">
      <c r="B3" s="26"/>
      <c r="C3" s="26"/>
      <c r="E3" s="25"/>
      <c r="F3" s="25"/>
    </row>
    <row r="4" spans="1:13" ht="54.85" customHeight="1" x14ac:dyDescent="0.5">
      <c r="B4" s="88" t="s">
        <v>57</v>
      </c>
      <c r="C4" s="88"/>
      <c r="D4" s="88"/>
      <c r="E4" s="88"/>
      <c r="F4" s="38"/>
      <c r="M4" s="37"/>
    </row>
    <row r="5" spans="1:13" ht="18" customHeight="1" x14ac:dyDescent="0.5">
      <c r="B5" s="75" t="s">
        <v>58</v>
      </c>
      <c r="C5" s="55"/>
      <c r="D5" s="56"/>
      <c r="E5" s="57"/>
      <c r="F5" s="58"/>
    </row>
    <row r="6" spans="1:13" ht="40.9" customHeight="1" x14ac:dyDescent="0.5">
      <c r="B6" s="88" t="s">
        <v>64</v>
      </c>
      <c r="C6" s="88"/>
      <c r="D6" s="88"/>
      <c r="E6" s="88"/>
      <c r="F6" s="32"/>
      <c r="L6" s="39"/>
    </row>
    <row r="7" spans="1:13" s="51" customFormat="1" ht="18" customHeight="1" x14ac:dyDescent="0.5">
      <c r="B7" s="75" t="s">
        <v>59</v>
      </c>
      <c r="C7" s="50"/>
      <c r="E7" s="59"/>
      <c r="F7" s="59"/>
    </row>
    <row r="8" spans="1:13" s="35" customFormat="1" ht="27" customHeight="1" x14ac:dyDescent="0.5">
      <c r="B8" s="88" t="s">
        <v>63</v>
      </c>
      <c r="C8" s="88"/>
      <c r="D8" s="88"/>
      <c r="E8" s="88"/>
      <c r="F8" s="32"/>
    </row>
    <row r="9" spans="1:13" s="49" customFormat="1" ht="20" customHeight="1" x14ac:dyDescent="0.5">
      <c r="B9" s="75" t="s">
        <v>60</v>
      </c>
      <c r="C9" s="53"/>
      <c r="D9" s="54"/>
      <c r="E9" s="52"/>
      <c r="F9" s="52"/>
    </row>
    <row r="10" spans="1:13" ht="8.5500000000000007" customHeight="1" x14ac:dyDescent="0.5">
      <c r="A10" s="7"/>
      <c r="B10" s="8"/>
      <c r="C10" s="9"/>
      <c r="D10" s="15"/>
      <c r="E10" s="16"/>
      <c r="F10" s="16"/>
    </row>
    <row r="11" spans="1:13" s="6" customFormat="1" ht="25.9" customHeight="1" thickBot="1" x14ac:dyDescent="0.45">
      <c r="A11" s="31"/>
      <c r="B11" s="83" t="s">
        <v>40</v>
      </c>
      <c r="C11" s="73" t="s">
        <v>67</v>
      </c>
      <c r="D11" s="60" t="s">
        <v>65</v>
      </c>
      <c r="E11" s="84" t="s">
        <v>66</v>
      </c>
      <c r="F11" s="17"/>
    </row>
    <row r="12" spans="1:13" s="2" customFormat="1" ht="14.55" customHeight="1" thickTop="1" thickBot="1" x14ac:dyDescent="0.55000000000000004">
      <c r="A12" s="10"/>
      <c r="B12" s="61" t="s">
        <v>54</v>
      </c>
      <c r="C12" s="36"/>
      <c r="D12" s="66" t="s">
        <v>32</v>
      </c>
      <c r="E12" s="69">
        <f>C12*G12</f>
        <v>0</v>
      </c>
      <c r="F12" s="18"/>
      <c r="G12" s="2">
        <v>3.5999999999999999E-3</v>
      </c>
      <c r="H12" s="2" t="s">
        <v>29</v>
      </c>
    </row>
    <row r="13" spans="1:13" s="2" customFormat="1" ht="14.55" customHeight="1" thickTop="1" thickBot="1" x14ac:dyDescent="0.55000000000000004">
      <c r="A13" s="10"/>
      <c r="B13" s="62" t="s">
        <v>55</v>
      </c>
      <c r="C13" s="64"/>
      <c r="D13" s="67" t="s">
        <v>32</v>
      </c>
      <c r="E13" s="69">
        <f>C13*G13</f>
        <v>0</v>
      </c>
      <c r="F13" s="18"/>
      <c r="G13" s="2">
        <v>3.5999999999999999E-3</v>
      </c>
      <c r="H13" s="2" t="s">
        <v>29</v>
      </c>
    </row>
    <row r="14" spans="1:13" s="2" customFormat="1" ht="14.55" customHeight="1" thickTop="1" thickBot="1" x14ac:dyDescent="0.55000000000000004">
      <c r="A14" s="10"/>
      <c r="B14" s="62" t="s">
        <v>0</v>
      </c>
      <c r="C14" s="64"/>
      <c r="D14" s="67" t="s">
        <v>56</v>
      </c>
      <c r="E14" s="70">
        <f>C14*(G14/1000)</f>
        <v>0</v>
      </c>
      <c r="F14" s="18"/>
      <c r="G14" s="2">
        <v>3.7199999999999997E-2</v>
      </c>
      <c r="H14" s="2" t="s">
        <v>30</v>
      </c>
    </row>
    <row r="15" spans="1:13" s="2" customFormat="1" ht="14.55" customHeight="1" thickTop="1" thickBot="1" x14ac:dyDescent="0.55000000000000004">
      <c r="A15" s="10"/>
      <c r="B15" s="62" t="s">
        <v>1</v>
      </c>
      <c r="C15" s="64"/>
      <c r="D15" s="67" t="s">
        <v>33</v>
      </c>
      <c r="E15" s="70">
        <f>C15*(0.75/1000)*G15</f>
        <v>0</v>
      </c>
      <c r="F15" s="18"/>
      <c r="G15" s="2">
        <v>4.1599999999999998E-2</v>
      </c>
      <c r="H15" s="2" t="s">
        <v>31</v>
      </c>
      <c r="I15" t="s">
        <v>35</v>
      </c>
    </row>
    <row r="16" spans="1:13" s="2" customFormat="1" ht="14.55" customHeight="1" thickTop="1" thickBot="1" x14ac:dyDescent="0.55000000000000004">
      <c r="A16" s="10"/>
      <c r="B16" s="62" t="s">
        <v>45</v>
      </c>
      <c r="C16" s="64"/>
      <c r="D16" s="67" t="s">
        <v>33</v>
      </c>
      <c r="E16" s="70">
        <f>C16*(0.84/1000)*G16</f>
        <v>0</v>
      </c>
      <c r="F16" s="18"/>
      <c r="G16" s="2">
        <v>4.2500000000000003E-2</v>
      </c>
      <c r="H16" s="2" t="s">
        <v>31</v>
      </c>
      <c r="I16" s="2">
        <v>0.84</v>
      </c>
      <c r="J16" s="2" t="s">
        <v>36</v>
      </c>
    </row>
    <row r="17" spans="1:10" s="2" customFormat="1" ht="14.55" customHeight="1" thickTop="1" thickBot="1" x14ac:dyDescent="0.55000000000000004">
      <c r="A17" s="10"/>
      <c r="B17" s="62" t="s">
        <v>43</v>
      </c>
      <c r="C17" s="64"/>
      <c r="D17" s="67" t="s">
        <v>33</v>
      </c>
      <c r="E17" s="70">
        <f>C17*(0.89/1000)*G17</f>
        <v>0</v>
      </c>
      <c r="F17" s="18"/>
      <c r="G17" s="2">
        <v>3.7600000000000001E-2</v>
      </c>
      <c r="H17" s="2" t="s">
        <v>31</v>
      </c>
      <c r="I17" s="2">
        <v>0.89</v>
      </c>
      <c r="J17" s="2" t="s">
        <v>36</v>
      </c>
    </row>
    <row r="18" spans="1:10" s="2" customFormat="1" ht="14.55" customHeight="1" thickTop="1" thickBot="1" x14ac:dyDescent="0.55000000000000004">
      <c r="A18" s="10"/>
      <c r="B18" s="62" t="s">
        <v>26</v>
      </c>
      <c r="C18" s="64"/>
      <c r="D18" s="67" t="s">
        <v>33</v>
      </c>
      <c r="E18" s="70">
        <f>C18*(0.835/1000)*G18</f>
        <v>0</v>
      </c>
      <c r="F18" s="18"/>
      <c r="G18" s="2">
        <v>2.76E-2</v>
      </c>
      <c r="H18" s="2" t="s">
        <v>31</v>
      </c>
      <c r="I18">
        <v>0.78</v>
      </c>
      <c r="J18" s="2" t="s">
        <v>36</v>
      </c>
    </row>
    <row r="19" spans="1:10" s="2" customFormat="1" ht="14.55" customHeight="1" thickTop="1" thickBot="1" x14ac:dyDescent="0.55000000000000004">
      <c r="A19" s="10"/>
      <c r="B19" s="62" t="s">
        <v>3</v>
      </c>
      <c r="C19" s="64"/>
      <c r="D19" s="67" t="s">
        <v>33</v>
      </c>
      <c r="E19" s="70">
        <f t="shared" ref="E19:E21" si="0">C19*(0.835/1000)*G19</f>
        <v>0</v>
      </c>
      <c r="F19" s="18"/>
      <c r="G19" s="2">
        <v>4.1000000000000002E-2</v>
      </c>
      <c r="H19" s="2" t="s">
        <v>31</v>
      </c>
      <c r="I19" s="2">
        <v>0.99</v>
      </c>
      <c r="J19" s="2" t="s">
        <v>36</v>
      </c>
    </row>
    <row r="20" spans="1:10" s="2" customFormat="1" ht="14.55" customHeight="1" thickTop="1" thickBot="1" x14ac:dyDescent="0.55000000000000004">
      <c r="A20" s="10"/>
      <c r="B20" s="62" t="s">
        <v>46</v>
      </c>
      <c r="C20" s="64"/>
      <c r="D20" s="67" t="s">
        <v>33</v>
      </c>
      <c r="E20" s="70">
        <f t="shared" si="0"/>
        <v>0</v>
      </c>
      <c r="F20" s="18"/>
      <c r="G20" s="2">
        <v>4.2500000000000003E-2</v>
      </c>
      <c r="H20" s="2" t="s">
        <v>31</v>
      </c>
      <c r="I20" s="2">
        <v>0.85</v>
      </c>
      <c r="J20" s="2" t="s">
        <v>36</v>
      </c>
    </row>
    <row r="21" spans="1:10" s="2" customFormat="1" ht="14.55" customHeight="1" thickTop="1" thickBot="1" x14ac:dyDescent="0.55000000000000004">
      <c r="A21" s="10"/>
      <c r="B21" s="62" t="s">
        <v>6</v>
      </c>
      <c r="C21" s="64"/>
      <c r="D21" s="67" t="s">
        <v>33</v>
      </c>
      <c r="E21" s="70">
        <f t="shared" si="0"/>
        <v>0</v>
      </c>
      <c r="F21" s="18"/>
      <c r="G21" s="2">
        <v>4.3400000000000001E-2</v>
      </c>
      <c r="H21" s="2" t="s">
        <v>31</v>
      </c>
      <c r="I21" s="2">
        <v>0.8</v>
      </c>
      <c r="J21" s="2" t="s">
        <v>36</v>
      </c>
    </row>
    <row r="22" spans="1:10" s="2" customFormat="1" ht="14.55" customHeight="1" thickTop="1" thickBot="1" x14ac:dyDescent="0.55000000000000004">
      <c r="A22" s="10"/>
      <c r="B22" s="62" t="s">
        <v>5</v>
      </c>
      <c r="C22" s="64"/>
      <c r="D22" s="67" t="s">
        <v>34</v>
      </c>
      <c r="E22" s="70">
        <f>C22*G22</f>
        <v>0</v>
      </c>
      <c r="F22" s="18"/>
      <c r="G22" s="43">
        <v>3.8399999999999997E-2</v>
      </c>
      <c r="H22" s="2" t="s">
        <v>31</v>
      </c>
    </row>
    <row r="23" spans="1:10" s="2" customFormat="1" ht="14.55" customHeight="1" thickTop="1" thickBot="1" x14ac:dyDescent="0.55000000000000004">
      <c r="A23" s="10"/>
      <c r="B23" s="62" t="s">
        <v>7</v>
      </c>
      <c r="C23" s="64"/>
      <c r="D23" s="67" t="s">
        <v>34</v>
      </c>
      <c r="E23" s="70">
        <f t="shared" ref="E23:E26" si="1">C23*G23</f>
        <v>0</v>
      </c>
      <c r="F23" s="18"/>
      <c r="G23" s="2">
        <v>4.2700000000000002E-2</v>
      </c>
      <c r="H23" s="2" t="s">
        <v>31</v>
      </c>
    </row>
    <row r="24" spans="1:10" s="2" customFormat="1" ht="14.55" customHeight="1" thickTop="1" thickBot="1" x14ac:dyDescent="0.55000000000000004">
      <c r="A24" s="10"/>
      <c r="B24" s="62" t="s">
        <v>8</v>
      </c>
      <c r="C24" s="64"/>
      <c r="D24" s="67" t="s">
        <v>34</v>
      </c>
      <c r="E24" s="70">
        <f t="shared" si="1"/>
        <v>0</v>
      </c>
      <c r="F24" s="18"/>
      <c r="G24" s="2">
        <v>4.6100000000000002E-2</v>
      </c>
      <c r="H24" s="2" t="s">
        <v>31</v>
      </c>
    </row>
    <row r="25" spans="1:10" s="2" customFormat="1" ht="14.55" customHeight="1" thickTop="1" thickBot="1" x14ac:dyDescent="0.55000000000000004">
      <c r="A25" s="10"/>
      <c r="B25" s="62" t="s">
        <v>9</v>
      </c>
      <c r="C25" s="64"/>
      <c r="D25" s="67" t="s">
        <v>34</v>
      </c>
      <c r="E25" s="70">
        <f t="shared" si="1"/>
        <v>0</v>
      </c>
      <c r="F25" s="18"/>
      <c r="G25" s="43">
        <v>4.4200000000000003E-2</v>
      </c>
      <c r="H25" s="2" t="s">
        <v>31</v>
      </c>
    </row>
    <row r="26" spans="1:10" s="2" customFormat="1" ht="14.55" customHeight="1" thickTop="1" thickBot="1" x14ac:dyDescent="0.55000000000000004">
      <c r="A26" s="10"/>
      <c r="B26" s="62" t="s">
        <v>10</v>
      </c>
      <c r="C26" s="64"/>
      <c r="D26" s="67" t="s">
        <v>34</v>
      </c>
      <c r="E26" s="70">
        <f t="shared" si="1"/>
        <v>0</v>
      </c>
      <c r="F26" s="18"/>
      <c r="G26" s="43">
        <v>2.6800000000000001E-2</v>
      </c>
      <c r="H26" s="2" t="s">
        <v>31</v>
      </c>
    </row>
    <row r="27" spans="1:10" s="2" customFormat="1" ht="14.55" customHeight="1" thickTop="1" thickBot="1" x14ac:dyDescent="0.55000000000000004">
      <c r="A27" s="10"/>
      <c r="B27" s="62" t="s">
        <v>11</v>
      </c>
      <c r="C27" s="64"/>
      <c r="D27" s="67" t="s">
        <v>56</v>
      </c>
      <c r="E27" s="70">
        <f>C27*(G27/1000)</f>
        <v>0</v>
      </c>
      <c r="F27" s="18"/>
      <c r="G27" s="2">
        <v>3.5999999999999999E-3</v>
      </c>
      <c r="H27" s="2" t="s">
        <v>30</v>
      </c>
    </row>
    <row r="28" spans="1:10" s="2" customFormat="1" ht="14.55" customHeight="1" thickTop="1" thickBot="1" x14ac:dyDescent="0.55000000000000004">
      <c r="A28" s="10"/>
      <c r="B28" s="62" t="s">
        <v>12</v>
      </c>
      <c r="C28" s="64"/>
      <c r="D28" s="67" t="s">
        <v>56</v>
      </c>
      <c r="E28" s="70">
        <f t="shared" ref="E28:E29" si="2">C28*(G28/1000)</f>
        <v>0</v>
      </c>
      <c r="F28" s="18"/>
      <c r="G28" s="2">
        <v>6.7999999999999996E-3</v>
      </c>
      <c r="H28" s="2" t="s">
        <v>30</v>
      </c>
    </row>
    <row r="29" spans="1:10" s="2" customFormat="1" ht="14.55" customHeight="1" thickTop="1" thickBot="1" x14ac:dyDescent="0.55000000000000004">
      <c r="A29" s="10"/>
      <c r="B29" s="62" t="s">
        <v>13</v>
      </c>
      <c r="C29" s="64"/>
      <c r="D29" s="67" t="s">
        <v>56</v>
      </c>
      <c r="E29" s="70">
        <f t="shared" si="2"/>
        <v>0</v>
      </c>
      <c r="F29" s="18"/>
      <c r="G29" s="2">
        <v>1.72E-2</v>
      </c>
      <c r="H29" s="2" t="s">
        <v>30</v>
      </c>
    </row>
    <row r="30" spans="1:10" s="2" customFormat="1" ht="14.55" customHeight="1" thickTop="1" thickBot="1" x14ac:dyDescent="0.55000000000000004">
      <c r="A30" s="10"/>
      <c r="B30" s="62" t="s">
        <v>14</v>
      </c>
      <c r="C30" s="64"/>
      <c r="D30" s="67" t="s">
        <v>34</v>
      </c>
      <c r="E30" s="70">
        <f>C30*G30</f>
        <v>0</v>
      </c>
      <c r="F30" s="18"/>
      <c r="G30" s="2">
        <v>2.9499999999999998E-2</v>
      </c>
      <c r="H30" s="2" t="s">
        <v>31</v>
      </c>
    </row>
    <row r="31" spans="1:10" s="2" customFormat="1" ht="14.55" customHeight="1" thickTop="1" thickBot="1" x14ac:dyDescent="0.55000000000000004">
      <c r="A31" s="10"/>
      <c r="B31" s="62" t="s">
        <v>15</v>
      </c>
      <c r="C31" s="64"/>
      <c r="D31" s="67" t="s">
        <v>34</v>
      </c>
      <c r="E31" s="70">
        <f>C31*G31</f>
        <v>0</v>
      </c>
      <c r="F31" s="18"/>
      <c r="G31" s="2">
        <v>2.8500000000000001E-2</v>
      </c>
      <c r="H31" s="2" t="s">
        <v>31</v>
      </c>
    </row>
    <row r="32" spans="1:10" s="2" customFormat="1" ht="14.55" customHeight="1" thickTop="1" thickBot="1" x14ac:dyDescent="0.55000000000000004">
      <c r="A32" s="10"/>
      <c r="B32" s="62" t="s">
        <v>16</v>
      </c>
      <c r="C32" s="64"/>
      <c r="D32" s="67" t="s">
        <v>34</v>
      </c>
      <c r="E32" s="70">
        <f t="shared" ref="E32:E39" si="3">C32*G32</f>
        <v>0</v>
      </c>
      <c r="F32" s="18"/>
      <c r="G32" s="2">
        <v>2.0500000000000001E-2</v>
      </c>
      <c r="H32" s="2" t="s">
        <v>31</v>
      </c>
    </row>
    <row r="33" spans="1:8" s="2" customFormat="1" ht="14.55" customHeight="1" thickTop="1" thickBot="1" x14ac:dyDescent="0.55000000000000004">
      <c r="A33" s="10"/>
      <c r="B33" s="62" t="s">
        <v>17</v>
      </c>
      <c r="C33" s="64"/>
      <c r="D33" s="67" t="s">
        <v>34</v>
      </c>
      <c r="E33" s="70">
        <f t="shared" si="3"/>
        <v>0</v>
      </c>
      <c r="F33" s="18"/>
      <c r="G33" s="43">
        <v>1.9699999999999999E-2</v>
      </c>
      <c r="H33" s="2" t="s">
        <v>31</v>
      </c>
    </row>
    <row r="34" spans="1:8" s="2" customFormat="1" ht="14.55" customHeight="1" thickTop="1" thickBot="1" x14ac:dyDescent="0.55000000000000004">
      <c r="A34" s="10"/>
      <c r="B34" s="62" t="s">
        <v>18</v>
      </c>
      <c r="C34" s="64"/>
      <c r="D34" s="67" t="s">
        <v>34</v>
      </c>
      <c r="E34" s="70">
        <f t="shared" si="3"/>
        <v>0</v>
      </c>
      <c r="F34" s="18"/>
      <c r="G34" s="2">
        <v>1.04E-2</v>
      </c>
      <c r="H34" s="2" t="s">
        <v>31</v>
      </c>
    </row>
    <row r="35" spans="1:8" s="2" customFormat="1" ht="14.55" customHeight="1" thickTop="1" thickBot="1" x14ac:dyDescent="0.55000000000000004">
      <c r="A35" s="10"/>
      <c r="B35" s="62" t="s">
        <v>19</v>
      </c>
      <c r="C35" s="64"/>
      <c r="D35" s="67" t="s">
        <v>34</v>
      </c>
      <c r="E35" s="70">
        <f t="shared" si="3"/>
        <v>0</v>
      </c>
      <c r="F35" s="18"/>
      <c r="G35" s="2">
        <v>1.43E-2</v>
      </c>
      <c r="H35" s="2" t="s">
        <v>31</v>
      </c>
    </row>
    <row r="36" spans="1:8" s="2" customFormat="1" ht="14.55" customHeight="1" thickTop="1" thickBot="1" x14ac:dyDescent="0.55000000000000004">
      <c r="A36" s="10"/>
      <c r="B36" s="62" t="s">
        <v>20</v>
      </c>
      <c r="C36" s="64"/>
      <c r="D36" s="67" t="s">
        <v>34</v>
      </c>
      <c r="E36" s="70">
        <f t="shared" si="3"/>
        <v>0</v>
      </c>
      <c r="F36" s="18"/>
      <c r="G36" s="2">
        <v>1.7299999999999999E-2</v>
      </c>
      <c r="H36" s="2" t="s">
        <v>31</v>
      </c>
    </row>
    <row r="37" spans="1:8" s="2" customFormat="1" ht="14.55" customHeight="1" thickTop="1" thickBot="1" x14ac:dyDescent="0.55000000000000004">
      <c r="A37" s="10"/>
      <c r="B37" s="62" t="s">
        <v>21</v>
      </c>
      <c r="C37" s="64"/>
      <c r="D37" s="67" t="s">
        <v>34</v>
      </c>
      <c r="E37" s="70">
        <f t="shared" si="3"/>
        <v>0</v>
      </c>
      <c r="F37" s="18"/>
      <c r="G37" s="2">
        <v>1.12E-2</v>
      </c>
      <c r="H37" s="2" t="s">
        <v>31</v>
      </c>
    </row>
    <row r="38" spans="1:8" s="2" customFormat="1" ht="14.55" customHeight="1" thickTop="1" thickBot="1" x14ac:dyDescent="0.55000000000000004">
      <c r="A38" s="10"/>
      <c r="B38" s="62" t="s">
        <v>22</v>
      </c>
      <c r="C38" s="64"/>
      <c r="D38" s="67" t="s">
        <v>34</v>
      </c>
      <c r="E38" s="70">
        <f t="shared" si="3"/>
        <v>0</v>
      </c>
      <c r="F38" s="18"/>
      <c r="G38" s="2">
        <v>2.9499999999999998E-2</v>
      </c>
      <c r="H38" s="2" t="s">
        <v>31</v>
      </c>
    </row>
    <row r="39" spans="1:8" s="2" customFormat="1" ht="14.55" customHeight="1" thickTop="1" thickBot="1" x14ac:dyDescent="0.55000000000000004">
      <c r="A39" s="10"/>
      <c r="B39" s="62" t="s">
        <v>23</v>
      </c>
      <c r="C39" s="64"/>
      <c r="D39" s="67" t="s">
        <v>34</v>
      </c>
      <c r="E39" s="70">
        <f t="shared" si="3"/>
        <v>0</v>
      </c>
      <c r="F39" s="18"/>
      <c r="G39" s="2">
        <v>8.9999999999999993E-3</v>
      </c>
      <c r="H39" s="2" t="s">
        <v>31</v>
      </c>
    </row>
    <row r="40" spans="1:8" s="2" customFormat="1" ht="14.55" customHeight="1" thickTop="1" thickBot="1" x14ac:dyDescent="0.55000000000000004">
      <c r="A40" s="10"/>
      <c r="B40" s="62" t="s">
        <v>24</v>
      </c>
      <c r="C40" s="64"/>
      <c r="D40" s="67" t="s">
        <v>56</v>
      </c>
      <c r="E40" s="70">
        <f>C40*(G40/1000)</f>
        <v>0</v>
      </c>
      <c r="F40" s="18"/>
      <c r="G40" s="2">
        <v>1.77E-2</v>
      </c>
      <c r="H40" s="2" t="s">
        <v>30</v>
      </c>
    </row>
    <row r="41" spans="1:8" s="2" customFormat="1" ht="14.55" customHeight="1" thickTop="1" thickBot="1" x14ac:dyDescent="0.55000000000000004">
      <c r="A41" s="10"/>
      <c r="B41" s="62" t="s">
        <v>25</v>
      </c>
      <c r="C41" s="64"/>
      <c r="D41" s="67" t="s">
        <v>56</v>
      </c>
      <c r="E41" s="70">
        <f>C41*(G41/1000)</f>
        <v>0</v>
      </c>
      <c r="F41" s="18"/>
      <c r="G41" s="2">
        <v>2.4799999999999999E-2</v>
      </c>
      <c r="H41" s="2" t="s">
        <v>30</v>
      </c>
    </row>
    <row r="42" spans="1:8" s="2" customFormat="1" ht="14.55" customHeight="1" thickTop="1" thickBot="1" x14ac:dyDescent="0.55000000000000004">
      <c r="A42" s="10"/>
      <c r="B42" s="62" t="s">
        <v>27</v>
      </c>
      <c r="C42" s="64"/>
      <c r="D42" s="67" t="s">
        <v>34</v>
      </c>
      <c r="E42" s="70">
        <f>C42*G42</f>
        <v>0</v>
      </c>
      <c r="F42" s="18"/>
      <c r="G42" s="2">
        <v>3.7600000000000001E-2</v>
      </c>
      <c r="H42" s="2" t="s">
        <v>31</v>
      </c>
    </row>
    <row r="43" spans="1:8" s="2" customFormat="1" ht="14.55" customHeight="1" thickTop="1" thickBot="1" x14ac:dyDescent="0.55000000000000004">
      <c r="A43" s="10"/>
      <c r="B43" s="63" t="s">
        <v>28</v>
      </c>
      <c r="C43" s="65"/>
      <c r="D43" s="68" t="s">
        <v>34</v>
      </c>
      <c r="E43" s="71">
        <f>C43*G43</f>
        <v>0</v>
      </c>
      <c r="F43" s="18"/>
      <c r="G43" s="2">
        <v>6.1999999999999998E-3</v>
      </c>
      <c r="H43" s="2" t="s">
        <v>31</v>
      </c>
    </row>
    <row r="44" spans="1:8" ht="8.5500000000000007" customHeight="1" thickTop="1" thickBot="1" x14ac:dyDescent="0.55000000000000004">
      <c r="A44" s="7"/>
      <c r="B44" s="8"/>
      <c r="C44" s="14"/>
      <c r="D44" s="21"/>
      <c r="E44" s="22"/>
      <c r="F44" s="16"/>
    </row>
    <row r="45" spans="1:8" ht="19.899999999999999" customHeight="1" thickTop="1" thickBot="1" x14ac:dyDescent="0.6">
      <c r="A45" s="7"/>
      <c r="B45" s="82" t="s">
        <v>62</v>
      </c>
      <c r="C45" s="33"/>
      <c r="D45" s="34" t="s">
        <v>41</v>
      </c>
      <c r="E45" s="42">
        <f>SUM(E12:E43)</f>
        <v>0</v>
      </c>
      <c r="F45" s="19"/>
    </row>
    <row r="46" spans="1:8" ht="6.6" customHeight="1" thickTop="1" x14ac:dyDescent="0.5">
      <c r="A46" s="7"/>
      <c r="B46" s="8"/>
      <c r="C46" s="14"/>
      <c r="D46" s="15"/>
      <c r="E46" s="20"/>
      <c r="F46" s="20"/>
    </row>
    <row r="47" spans="1:8" ht="9.75" customHeight="1" x14ac:dyDescent="0.5">
      <c r="B47" s="27"/>
    </row>
    <row r="48" spans="1:8" ht="33.4" customHeight="1" x14ac:dyDescent="0.5">
      <c r="B48" s="87" t="s">
        <v>47</v>
      </c>
      <c r="C48" s="87"/>
      <c r="D48" s="87"/>
      <c r="E48" s="87"/>
    </row>
    <row r="49" spans="2:6" s="44" customFormat="1" ht="14.55" customHeight="1" x14ac:dyDescent="0.45">
      <c r="B49" s="48" t="s">
        <v>48</v>
      </c>
      <c r="C49" s="76" t="s">
        <v>49</v>
      </c>
      <c r="D49" s="77"/>
      <c r="E49" s="78" t="s">
        <v>52</v>
      </c>
      <c r="F49" s="74"/>
    </row>
    <row r="50" spans="2:6" s="44" customFormat="1" ht="14.55" customHeight="1" x14ac:dyDescent="0.45">
      <c r="B50" s="48" t="s">
        <v>50</v>
      </c>
      <c r="C50" s="79" t="s">
        <v>51</v>
      </c>
      <c r="D50" s="80"/>
      <c r="E50" s="81" t="s">
        <v>53</v>
      </c>
      <c r="F50" s="74"/>
    </row>
    <row r="51" spans="2:6" s="44" customFormat="1" ht="26.65" customHeight="1" x14ac:dyDescent="0.45">
      <c r="B51" s="72"/>
      <c r="C51" s="45"/>
      <c r="D51" s="46"/>
      <c r="E51" s="47"/>
      <c r="F51" s="47"/>
    </row>
  </sheetData>
  <sheetProtection algorithmName="SHA-512" hashValue="VwWosobXDbZF6pDIIizEzCdyXyMDLR4tdwrM31vF/dPBXPIiwWjgPtCZtRo3U8Lye2W9WG4eJtez4v8mgoxQVw==" saltValue="ogGXjzlWZ0cvCU6kxyg7Aw==" spinCount="100000" sheet="1" objects="1" scenarios="1"/>
  <protectedRanges>
    <protectedRange algorithmName="SHA-512" hashValue="iytSL+uryglt04DrnEqM5qOp0c+wv8HxDsPQe7PyrBaDq1Mhg0lOhHA/apy4hwiRjkncDKZlFJr0YoaIC2Q4XQ==" saltValue="JhrBjaKg+ZttrKGHWmvNWA==" spinCount="100000" sqref="C12:C43" name="Bereich1"/>
  </protectedRanges>
  <mergeCells count="6">
    <mergeCell ref="A1:F1"/>
    <mergeCell ref="A2:F2"/>
    <mergeCell ref="B48:E48"/>
    <mergeCell ref="B6:E6"/>
    <mergeCell ref="B8:E8"/>
    <mergeCell ref="B4:E4"/>
  </mergeCells>
  <hyperlinks>
    <hyperlink ref="C49" r:id="rId1" xr:uid="{B793520D-4ED9-471C-8AF5-138E33AF2BA7}"/>
    <hyperlink ref="C50" r:id="rId2" xr:uid="{2836C7CA-33DF-488F-9553-9012616E11E0}"/>
    <hyperlink ref="E49" r:id="rId3" display="https://www.wko.at/oe/industrie/start" xr:uid="{52D03371-EB28-454D-A69C-7C782FB158A3}"/>
    <hyperlink ref="E50" r:id="rId4" xr:uid="{3B84FE81-EDCE-4818-992D-9C04D5CB6C78}"/>
    <hyperlink ref="B5" r:id="rId5" display="https://eur-lex.europa.eu/legal-content/DE/TXT/?uri=CELEX%3A02023L1791-20230920&amp;qid=1773822377542" xr:uid="{554D5F50-F3F5-4DCD-859F-D2970E9943A0}"/>
    <hyperlink ref="B7" r:id="rId6" display="https://www.ris.bka.gv.at/eli/bgbl/i/2022/10/P26/NOR40248385?ResultFunctionToken=48edcf9c-69c3-4629-9f69-b78433c7c270&amp;Position=1&amp;SkipToDocumentPage=True&amp;Abfrage=Bundesnormen&amp;Kundmachungsorgan=&amp;Index=&amp;Titel=nehg&amp;Gesetzesnummer=&amp;VonArtikel=&amp;BisArtikel=&amp;VonParagraf=26&amp;BisParagraf=&amp;VonAnlage=&amp;BisAnlage=&amp;Typ=&amp;Kundmachungsnummer=&amp;Unterzeichnungsdatum=&amp;FassungVom=18.03.2026&amp;VonInkrafttretedatum=&amp;BisInkrafttretedatum=&amp;VonAusserkrafttretedatum=&amp;BisAusserkrafttretedatum=&amp;NormabschnittnummerKombination=Und&amp;ImRisSeitVonDatum=&amp;ImRisSeitBisDatum=&amp;ImRisSeit=Undefined&amp;ResultPageSize=100&amp;Suchworte=" xr:uid="{A6348DE5-C42A-4247-A220-F9D947FFAAF6}"/>
    <hyperlink ref="B9" r:id="rId7" xr:uid="{A08A27AE-17EB-4FA2-B3B9-C40E318DE67C}"/>
  </hyperlinks>
  <pageMargins left="0.35433070866141736" right="0.35433070866141736" top="0.35433070866141736" bottom="0.15748031496062992" header="0" footer="0"/>
  <pageSetup paperSize="9" scale="90" orientation="portrait" r:id="rId8"/>
  <colBreaks count="1" manualBreakCount="1">
    <brk id="6" max="1048575" man="1"/>
  </col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932CA-DCB2-42E6-B96C-3287F42BB82D}">
  <sheetPr codeName="Tabelle2"/>
  <dimension ref="A1:B37"/>
  <sheetViews>
    <sheetView showZeros="0" workbookViewId="0">
      <selection activeCell="B36" sqref="B36"/>
    </sheetView>
  </sheetViews>
  <sheetFormatPr baseColWidth="10" defaultRowHeight="15.75" x14ac:dyDescent="0.5"/>
  <cols>
    <col min="1" max="1" width="42.87890625" customWidth="1"/>
    <col min="2" max="2" width="16.234375" customWidth="1"/>
  </cols>
  <sheetData>
    <row r="1" spans="1:2" ht="18" x14ac:dyDescent="0.55000000000000004">
      <c r="A1" s="28" t="s">
        <v>42</v>
      </c>
    </row>
    <row r="3" spans="1:2" ht="17.649999999999999" thickBot="1" x14ac:dyDescent="0.55000000000000004">
      <c r="A3" s="24" t="s">
        <v>40</v>
      </c>
      <c r="B3" s="23" t="s">
        <v>37</v>
      </c>
    </row>
    <row r="4" spans="1:2" ht="16.5" thickTop="1" thickBot="1" x14ac:dyDescent="0.55000000000000004">
      <c r="A4" s="11" t="s">
        <v>38</v>
      </c>
      <c r="B4" s="41">
        <f>'TJ-Rechner'!E12</f>
        <v>0</v>
      </c>
    </row>
    <row r="5" spans="1:2" ht="16.5" thickTop="1" thickBot="1" x14ac:dyDescent="0.55000000000000004">
      <c r="A5" s="12" t="s">
        <v>39</v>
      </c>
      <c r="B5" s="41">
        <f>'TJ-Rechner'!E13</f>
        <v>0</v>
      </c>
    </row>
    <row r="6" spans="1:2" ht="16.5" thickTop="1" thickBot="1" x14ac:dyDescent="0.55000000000000004">
      <c r="A6" s="12" t="s">
        <v>0</v>
      </c>
      <c r="B6" s="41"/>
    </row>
    <row r="7" spans="1:2" ht="16.5" thickTop="1" thickBot="1" x14ac:dyDescent="0.55000000000000004">
      <c r="A7" s="12" t="s">
        <v>1</v>
      </c>
      <c r="B7" s="41">
        <f>'TJ-Rechner'!E15</f>
        <v>0</v>
      </c>
    </row>
    <row r="8" spans="1:2" ht="16.5" thickTop="1" thickBot="1" x14ac:dyDescent="0.55000000000000004">
      <c r="A8" s="12" t="s">
        <v>2</v>
      </c>
      <c r="B8" s="41">
        <f>'TJ-Rechner'!E16</f>
        <v>0</v>
      </c>
    </row>
    <row r="9" spans="1:2" ht="16.5" thickTop="1" thickBot="1" x14ac:dyDescent="0.55000000000000004">
      <c r="A9" s="12" t="s">
        <v>3</v>
      </c>
      <c r="B9" s="41"/>
    </row>
    <row r="10" spans="1:2" ht="16.5" thickTop="1" thickBot="1" x14ac:dyDescent="0.55000000000000004">
      <c r="A10" s="12" t="s">
        <v>4</v>
      </c>
      <c r="B10" s="41">
        <f>'TJ-Rechner'!E20</f>
        <v>0</v>
      </c>
    </row>
    <row r="11" spans="1:2" ht="16.5" thickTop="1" thickBot="1" x14ac:dyDescent="0.55000000000000004">
      <c r="A11" s="12" t="s">
        <v>6</v>
      </c>
      <c r="B11" s="41">
        <f>'TJ-Rechner'!E21</f>
        <v>0</v>
      </c>
    </row>
    <row r="12" spans="1:2" ht="16.5" thickTop="1" thickBot="1" x14ac:dyDescent="0.55000000000000004">
      <c r="A12" s="12" t="s">
        <v>26</v>
      </c>
      <c r="B12" s="41">
        <f>'TJ-Rechner'!E18</f>
        <v>0</v>
      </c>
    </row>
    <row r="13" spans="1:2" ht="16.5" hidden="1" thickTop="1" thickBot="1" x14ac:dyDescent="0.55000000000000004">
      <c r="A13" s="12" t="s">
        <v>5</v>
      </c>
      <c r="B13" s="41">
        <f>'TJ-Rechner'!E22</f>
        <v>0</v>
      </c>
    </row>
    <row r="14" spans="1:2" ht="16.5" thickTop="1" thickBot="1" x14ac:dyDescent="0.55000000000000004">
      <c r="A14" s="12" t="s">
        <v>7</v>
      </c>
      <c r="B14" s="41">
        <f>'TJ-Rechner'!E23</f>
        <v>0</v>
      </c>
    </row>
    <row r="15" spans="1:2" ht="16.5" thickTop="1" thickBot="1" x14ac:dyDescent="0.55000000000000004">
      <c r="A15" s="12" t="s">
        <v>8</v>
      </c>
      <c r="B15" s="41">
        <f>'TJ-Rechner'!E24</f>
        <v>0</v>
      </c>
    </row>
    <row r="16" spans="1:2" ht="16.5" hidden="1" thickTop="1" thickBot="1" x14ac:dyDescent="0.55000000000000004">
      <c r="A16" s="12" t="s">
        <v>9</v>
      </c>
      <c r="B16" s="41">
        <f>'TJ-Rechner'!E25</f>
        <v>0</v>
      </c>
    </row>
    <row r="17" spans="1:2" ht="16.5" hidden="1" thickTop="1" thickBot="1" x14ac:dyDescent="0.55000000000000004">
      <c r="A17" s="12" t="s">
        <v>10</v>
      </c>
      <c r="B17" s="41">
        <f>'TJ-Rechner'!E26</f>
        <v>0</v>
      </c>
    </row>
    <row r="18" spans="1:2" ht="16.5" thickTop="1" thickBot="1" x14ac:dyDescent="0.55000000000000004">
      <c r="A18" s="12" t="s">
        <v>11</v>
      </c>
      <c r="B18" s="41">
        <f>'TJ-Rechner'!E27</f>
        <v>0</v>
      </c>
    </row>
    <row r="19" spans="1:2" ht="16.5" thickTop="1" thickBot="1" x14ac:dyDescent="0.55000000000000004">
      <c r="A19" s="12" t="s">
        <v>12</v>
      </c>
      <c r="B19" s="41">
        <f>'TJ-Rechner'!E28</f>
        <v>0</v>
      </c>
    </row>
    <row r="20" spans="1:2" ht="16.5" thickTop="1" thickBot="1" x14ac:dyDescent="0.55000000000000004">
      <c r="A20" s="12" t="s">
        <v>13</v>
      </c>
      <c r="B20" s="41">
        <f>'TJ-Rechner'!E29</f>
        <v>0</v>
      </c>
    </row>
    <row r="21" spans="1:2" ht="16.5" thickTop="1" thickBot="1" x14ac:dyDescent="0.55000000000000004">
      <c r="A21" s="12" t="s">
        <v>14</v>
      </c>
      <c r="B21" s="41">
        <f>'TJ-Rechner'!E30</f>
        <v>0</v>
      </c>
    </row>
    <row r="22" spans="1:2" ht="16.5" thickTop="1" thickBot="1" x14ac:dyDescent="0.55000000000000004">
      <c r="A22" s="12" t="s">
        <v>15</v>
      </c>
      <c r="B22" s="41">
        <f>'TJ-Rechner'!E31</f>
        <v>0</v>
      </c>
    </row>
    <row r="23" spans="1:2" ht="16.5" thickTop="1" thickBot="1" x14ac:dyDescent="0.55000000000000004">
      <c r="A23" s="12" t="s">
        <v>16</v>
      </c>
      <c r="B23" s="41">
        <f>'TJ-Rechner'!E32</f>
        <v>0</v>
      </c>
    </row>
    <row r="24" spans="1:2" ht="16.5" hidden="1" thickTop="1" thickBot="1" x14ac:dyDescent="0.55000000000000004">
      <c r="A24" s="12" t="s">
        <v>17</v>
      </c>
      <c r="B24" s="41">
        <f>'TJ-Rechner'!E33</f>
        <v>0</v>
      </c>
    </row>
    <row r="25" spans="1:2" ht="16.5" thickTop="1" thickBot="1" x14ac:dyDescent="0.55000000000000004">
      <c r="A25" s="12" t="s">
        <v>18</v>
      </c>
      <c r="B25" s="41">
        <f>'TJ-Rechner'!E34</f>
        <v>0</v>
      </c>
    </row>
    <row r="26" spans="1:2" ht="16.5" thickTop="1" thickBot="1" x14ac:dyDescent="0.55000000000000004">
      <c r="A26" s="12" t="s">
        <v>19</v>
      </c>
      <c r="B26" s="41">
        <f>'TJ-Rechner'!E35</f>
        <v>0</v>
      </c>
    </row>
    <row r="27" spans="1:2" ht="16.5" thickTop="1" thickBot="1" x14ac:dyDescent="0.55000000000000004">
      <c r="A27" s="12" t="s">
        <v>20</v>
      </c>
      <c r="B27" s="41">
        <f>'TJ-Rechner'!E36</f>
        <v>0</v>
      </c>
    </row>
    <row r="28" spans="1:2" ht="16.5" thickTop="1" thickBot="1" x14ac:dyDescent="0.55000000000000004">
      <c r="A28" s="12" t="s">
        <v>21</v>
      </c>
      <c r="B28" s="41">
        <f>'TJ-Rechner'!E37</f>
        <v>0</v>
      </c>
    </row>
    <row r="29" spans="1:2" ht="16.5" thickTop="1" thickBot="1" x14ac:dyDescent="0.55000000000000004">
      <c r="A29" s="12" t="s">
        <v>22</v>
      </c>
      <c r="B29" s="41">
        <f>'TJ-Rechner'!E38</f>
        <v>0</v>
      </c>
    </row>
    <row r="30" spans="1:2" ht="16.5" thickTop="1" thickBot="1" x14ac:dyDescent="0.55000000000000004">
      <c r="A30" s="12" t="s">
        <v>23</v>
      </c>
      <c r="B30" s="41">
        <f>'TJ-Rechner'!E39</f>
        <v>0</v>
      </c>
    </row>
    <row r="31" spans="1:2" ht="16.5" thickTop="1" thickBot="1" x14ac:dyDescent="0.55000000000000004">
      <c r="A31" s="12" t="s">
        <v>24</v>
      </c>
      <c r="B31" s="41">
        <f>'TJ-Rechner'!E40</f>
        <v>0</v>
      </c>
    </row>
    <row r="32" spans="1:2" ht="16.5" thickTop="1" thickBot="1" x14ac:dyDescent="0.55000000000000004">
      <c r="A32" s="12" t="s">
        <v>25</v>
      </c>
      <c r="B32" s="41">
        <f>'TJ-Rechner'!E41</f>
        <v>0</v>
      </c>
    </row>
    <row r="33" spans="1:2" ht="16.5" thickTop="1" thickBot="1" x14ac:dyDescent="0.55000000000000004">
      <c r="A33" s="12" t="s">
        <v>27</v>
      </c>
      <c r="B33" s="41">
        <f>'TJ-Rechner'!E42</f>
        <v>0</v>
      </c>
    </row>
    <row r="34" spans="1:2" ht="16.5" thickTop="1" thickBot="1" x14ac:dyDescent="0.55000000000000004">
      <c r="A34" s="13" t="s">
        <v>28</v>
      </c>
      <c r="B34" s="41">
        <f>'TJ-Rechner'!E43</f>
        <v>0</v>
      </c>
    </row>
    <row r="35" spans="1:2" ht="16.5" thickTop="1" thickBot="1" x14ac:dyDescent="0.55000000000000004">
      <c r="B35" s="30"/>
    </row>
    <row r="36" spans="1:2" ht="18" thickTop="1" thickBot="1" x14ac:dyDescent="0.55000000000000004">
      <c r="A36" s="29" t="s">
        <v>41</v>
      </c>
      <c r="B36" s="40">
        <f>SUM(B4:B34)</f>
        <v>0</v>
      </c>
    </row>
    <row r="37" spans="1:2" ht="16.149999999999999" thickTop="1" x14ac:dyDescent="0.5"/>
  </sheetData>
  <sheetProtection algorithmName="SHA-512" hashValue="lZmYkZuginsF/mdLIf8/a9qF/VqHyVXl7tEHfwFkFK/dp7oFSpoXMNQNlLD3obZ5yWt3FXHhRaXa1eVOkBBSsQ==" saltValue="rX7c/GK4kMmeLnl5+tfeh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TJ-Rechner</vt:lpstr>
      <vt:lpstr>SummeDaten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Jandrokovic</dc:creator>
  <cp:lastModifiedBy>Mario Jandrokovic</cp:lastModifiedBy>
  <dcterms:created xsi:type="dcterms:W3CDTF">2026-02-24T10:58:11Z</dcterms:created>
  <dcterms:modified xsi:type="dcterms:W3CDTF">2026-03-26T17:01:02Z</dcterms:modified>
</cp:coreProperties>
</file>